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X:\Tavor - Data - Documents\מכרזים קבלנים ושירותים\2020\2020-09 הסעות תלמידים\"/>
    </mc:Choice>
  </mc:AlternateContent>
  <xr:revisionPtr revIDLastSave="0" documentId="13_ncr:1_{2B903997-B7E1-49A5-911D-1EBB2BF788AE}" xr6:coauthVersionLast="45" xr6:coauthVersionMax="45" xr10:uidLastSave="{00000000-0000-0000-0000-000000000000}"/>
  <workbookProtection workbookAlgorithmName="SHA-512" workbookHashValue="3sSpCapBlb6Su1Gl5Op9loB2r3XwKvAGJTCM7bZGuufGTBYm8cqQCE9OEwciPqlfUumau8OGZSP5FRYmmLcj8w==" workbookSaltValue="nhJoGfs9/0KUzfPFrUW0kg==" workbookSpinCount="100000" lockStructure="1"/>
  <bookViews>
    <workbookView xWindow="-120" yWindow="-120" windowWidth="29040" windowHeight="15840" xr2:uid="{00000000-000D-0000-FFFF-FFFF00000000}"/>
  </bookViews>
  <sheets>
    <sheet name="תשפא חינוך רגיל ומיוחד" sheetId="2" r:id="rId1"/>
    <sheet name="גיליון2" sheetId="3" r:id="rId2"/>
  </sheets>
  <definedNames>
    <definedName name="Excel_BuiltIn__FilterDatabase_1">#REF!</definedName>
    <definedName name="Excel_BuiltIn_Print_Area_4">#REF!</definedName>
    <definedName name="Excel_BuiltIn_Print_Area_5">#REF!</definedName>
    <definedName name="Excel_BuiltIn_Print_Titles_4">#REF!</definedName>
    <definedName name="Excel_BuiltIn_Print_Titles_5">#REF!</definedName>
    <definedName name="_xlnm.Print_Area" localSheetId="0">'תשפא חינוך רגיל ומיוחד'!$A$1:$O$61</definedName>
    <definedName name="_xlnm.Print_Titles" localSheetId="0">'תשפא חינוך רגיל ומיוחד'!$1:$4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5" i="2" l="1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24" i="2"/>
  <c r="O23" i="2"/>
  <c r="O6" i="2"/>
  <c r="O14" i="2" s="1"/>
  <c r="O7" i="2"/>
  <c r="O8" i="2"/>
  <c r="O10" i="2"/>
  <c r="O12" i="2"/>
  <c r="O48" i="2" l="1"/>
  <c r="O1" i="2"/>
  <c r="O50" i="2" l="1"/>
</calcChain>
</file>

<file path=xl/sharedStrings.xml><?xml version="1.0" encoding="utf-8"?>
<sst xmlns="http://schemas.openxmlformats.org/spreadsheetml/2006/main" count="188" uniqueCount="105">
  <si>
    <t>למילוי על ידי הרשות המזמינה</t>
  </si>
  <si>
    <t>למילוי על ידי הקבלן</t>
  </si>
  <si>
    <t>מסלול הנסיעה</t>
  </si>
  <si>
    <t xml:space="preserve">סוג הרכב </t>
  </si>
  <si>
    <t>אורך המסלול</t>
  </si>
  <si>
    <t>ימים בשבוע</t>
  </si>
  <si>
    <t xml:space="preserve">מונית </t>
  </si>
  <si>
    <t xml:space="preserve">25 ק"מ </t>
  </si>
  <si>
    <t xml:space="preserve">כפר תבור -ברנקו וייס טבריה </t>
  </si>
  <si>
    <t xml:space="preserve">כפר תבור- בית ספר דקלים טבריה </t>
  </si>
  <si>
    <t xml:space="preserve">כפר תבור - כפר חיטים </t>
  </si>
  <si>
    <t xml:space="preserve">רכב 8 </t>
  </si>
  <si>
    <t xml:space="preserve">35 ק"מ </t>
  </si>
  <si>
    <t xml:space="preserve">כפר תבור - כדורי </t>
  </si>
  <si>
    <t>4 ק"מ</t>
  </si>
  <si>
    <t>כפר תבור - כפר כנא בי"ס אל ביק</t>
  </si>
  <si>
    <t>מונית</t>
  </si>
  <si>
    <t xml:space="preserve">20 ק"מ </t>
  </si>
  <si>
    <t xml:space="preserve">כפר תבור -גבעת אבני </t>
  </si>
  <si>
    <t xml:space="preserve">14 ק"מ </t>
  </si>
  <si>
    <t xml:space="preserve">כפר תבור - יד ששון </t>
  </si>
  <si>
    <t>15ק"מ</t>
  </si>
  <si>
    <t xml:space="preserve"> כפר תבור -כפר ורדים</t>
  </si>
  <si>
    <t>מעלון</t>
  </si>
  <si>
    <t>60 ק"מ</t>
  </si>
  <si>
    <t xml:space="preserve">כפר תבור - שחפים </t>
  </si>
  <si>
    <t>79.2 ק"מ</t>
  </si>
  <si>
    <t>כפר תבור - כפר בלום</t>
  </si>
  <si>
    <t>רכב 8</t>
  </si>
  <si>
    <t>67.7 ק"מ</t>
  </si>
  <si>
    <t>כפר תבור - שחפים  - כפר בלום</t>
  </si>
  <si>
    <t xml:space="preserve">כפר תבור -  אלונים </t>
  </si>
  <si>
    <t>40 ק"מ</t>
  </si>
  <si>
    <t xml:space="preserve">כפר תבור - קישון </t>
  </si>
  <si>
    <t>29 ק"מ</t>
  </si>
  <si>
    <t>כפר תבור - יגור</t>
  </si>
  <si>
    <t>50.9 ק"מ</t>
  </si>
  <si>
    <t>כפר תבור - ק. אתא בי"ס תמיר</t>
  </si>
  <si>
    <t>44.8 ק"מ</t>
  </si>
  <si>
    <t>כפר תבור - גאון הירדן</t>
  </si>
  <si>
    <t>36 ק"מ</t>
  </si>
  <si>
    <t>כפר תבור - חמדיה (אולפנת גלעד)</t>
  </si>
  <si>
    <t>כפר תבור - יובלים עפולה</t>
  </si>
  <si>
    <t>17 ק"מ</t>
  </si>
  <si>
    <t>כפר תבור עפולה (גן אור, גן שיבולים)</t>
  </si>
  <si>
    <t>כפר תבור - ניר יפה</t>
  </si>
  <si>
    <t xml:space="preserve">כפר תבור - טבריה  ואיילים/ארליך </t>
  </si>
  <si>
    <t>כפר תבור - דגניה שחף</t>
  </si>
  <si>
    <t>סה"כ מוצע:</t>
  </si>
  <si>
    <t>*</t>
  </si>
  <si>
    <t xml:space="preserve">הקבלן יציין בהצעתו מחיר עבור כיוון אחד בלבד, ככל ויידרש לבצע הסעות לשני הכיוונים,  </t>
  </si>
  <si>
    <t>המחיר עבור שני הכיוונים יהיה מכפלת הסכום המוצע על-ידו לכיוון אחד בשתיים.</t>
  </si>
  <si>
    <t>ערבות נדרשת</t>
  </si>
  <si>
    <t>**</t>
  </si>
  <si>
    <r>
      <t xml:space="preserve">שעת איסוף ושעת פיזור - </t>
    </r>
    <r>
      <rPr>
        <b/>
        <u/>
        <sz val="12"/>
        <color theme="1"/>
        <rFont val="David"/>
        <family val="2"/>
        <charset val="177"/>
      </rPr>
      <t>ניתנות לשינו</t>
    </r>
    <r>
      <rPr>
        <sz val="12"/>
        <color theme="1"/>
        <rFont val="David"/>
        <family val="2"/>
        <charset val="177"/>
      </rPr>
      <t>י - בהתאם למערכת השעות בביה"ס. יש לבדוק מול מח' החינוך שעות מדויקות</t>
    </r>
  </si>
  <si>
    <t xml:space="preserve">מובהר בזה כי לא ניתן להתנות את ההצעה בזכיה במספר מסלולים ומספר מינימלי של מסלולים. </t>
  </si>
  <si>
    <t>מס'</t>
  </si>
  <si>
    <t>חינוך רגיל</t>
  </si>
  <si>
    <t>גן שדה אילן</t>
  </si>
  <si>
    <t>אולפנית טבריה</t>
  </si>
  <si>
    <t>ישיבה טבריה</t>
  </si>
  <si>
    <t>יד ששון לביא</t>
  </si>
  <si>
    <t>שירת הגליל הודיות</t>
  </si>
  <si>
    <t>בית חינוך גבעת אבני</t>
  </si>
  <si>
    <t>חינוך חינוך מיוחד</t>
  </si>
  <si>
    <t xml:space="preserve">כפר תבור- טבריה </t>
  </si>
  <si>
    <t>מועצה מקומית כפר תבור</t>
  </si>
  <si>
    <t>אוטובוס</t>
  </si>
  <si>
    <t>חתימת וחותמת גזבר הרשות: ______________</t>
  </si>
  <si>
    <t>שם החברה: ______________</t>
  </si>
  <si>
    <t xml:space="preserve">תאריך: ___________              </t>
  </si>
  <si>
    <t xml:space="preserve">                          חתימה וחותמת החברה: ____________</t>
  </si>
  <si>
    <t>א.צ.ז 14</t>
  </si>
  <si>
    <t>מס מוסעים</t>
  </si>
  <si>
    <t>המחירים המוצעים יהיו כולם לכיוון אחד וללא מע"מ</t>
  </si>
  <si>
    <t xml:space="preserve">מחיר מירבי  לכיוון </t>
  </si>
  <si>
    <t xml:space="preserve">מספר קטלוגי </t>
  </si>
  <si>
    <t xml:space="preserve">אומדן שנתי לצורך הערבות </t>
  </si>
  <si>
    <t>א-ה</t>
  </si>
  <si>
    <t>א-ו</t>
  </si>
  <si>
    <t>220 ימים</t>
  </si>
  <si>
    <t xml:space="preserve">2 + מלווה </t>
  </si>
  <si>
    <t xml:space="preserve">3  + מלווה </t>
  </si>
  <si>
    <t>4  + מלווה</t>
  </si>
  <si>
    <t xml:space="preserve">1 + מלווה </t>
  </si>
  <si>
    <t>שעת איסוף**</t>
  </si>
  <si>
    <t>שעת פיזור**</t>
  </si>
  <si>
    <t xml:space="preserve">מחיר מוצע לכיוון * </t>
  </si>
  <si>
    <t xml:space="preserve">   15ק"מ</t>
  </si>
  <si>
    <t xml:space="preserve">   25ק"מ</t>
  </si>
  <si>
    <t xml:space="preserve">   4ק"מ</t>
  </si>
  <si>
    <t>בחינוך המיוחד-הצעת המחיר לא תכלול את עלות המלווה במסלולים הנדרשים. ראה נספח למכרז</t>
  </si>
  <si>
    <t>טבלאות הסעה למכרז לשנת תשפ"א</t>
  </si>
  <si>
    <t>המציע ימלא הצעותיו בתוך הטבלאות</t>
  </si>
  <si>
    <t>נוף הגליל</t>
  </si>
  <si>
    <t>פיזורים-3</t>
  </si>
  <si>
    <t>פיזורים-2</t>
  </si>
  <si>
    <t>פיזורים-1</t>
  </si>
  <si>
    <t xml:space="preserve">26 ק"מ </t>
  </si>
  <si>
    <t>כפר תבור -בית ספר דרור מסילות</t>
  </si>
  <si>
    <t>כמות</t>
  </si>
  <si>
    <t xml:space="preserve">מחיר לכלי רכב מוצע לכיוון * </t>
  </si>
  <si>
    <t>סה"כ</t>
  </si>
  <si>
    <t xml:space="preserve">רבין כפר תבור        </t>
  </si>
  <si>
    <t xml:space="preserve">כדורי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</si>
</sst>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&quot;₪&quot;\ #,##0.00"/>
    <numFmt numFmtId="165" formatCode="_ [$₪-40D]\ * #,##0.00_ ;_ [$₪-40D]\ * \-#,##0.00_ ;_ [$₪-40D]\ * &quot;-&quot;??_ ;_ @_ "/>
    <numFmt numFmtId="166" formatCode="&quot;₪&quot;\ #,##0"/>
    <numFmt numFmtId="168" formatCode="_ * #,##0_ ;_ * \-#,##0_ ;_ * &quot;-&quot;??_ ;_ @_ "/>
  </numFmts>
  <fonts count="2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David"/>
      <family val="2"/>
      <charset val="177"/>
    </font>
    <font>
      <b/>
      <sz val="16"/>
      <color theme="1"/>
      <name val="David"/>
      <family val="2"/>
      <charset val="177"/>
    </font>
    <font>
      <b/>
      <sz val="12"/>
      <color theme="1"/>
      <name val="Arial"/>
      <family val="2"/>
      <scheme val="minor"/>
    </font>
    <font>
      <sz val="12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b/>
      <u/>
      <sz val="14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2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David"/>
      <family val="2"/>
      <charset val="177"/>
    </font>
    <font>
      <b/>
      <u/>
      <sz val="12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1" fillId="0" borderId="0"/>
    <xf numFmtId="0" fontId="12" fillId="0" borderId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 wrapText="1" readingOrder="2"/>
    </xf>
    <xf numFmtId="20" fontId="2" fillId="0" borderId="5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64" fontId="2" fillId="0" borderId="7" xfId="1" applyNumberFormat="1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 readingOrder="2"/>
    </xf>
    <xf numFmtId="0" fontId="3" fillId="0" borderId="9" xfId="0" applyFont="1" applyBorder="1" applyAlignment="1">
      <alignment horizontal="center" vertical="center" wrapText="1" readingOrder="2"/>
    </xf>
    <xf numFmtId="164" fontId="2" fillId="0" borderId="4" xfId="1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 readingOrder="2"/>
    </xf>
    <xf numFmtId="0" fontId="3" fillId="0" borderId="10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right" vertical="center" wrapText="1" readingOrder="2"/>
    </xf>
    <xf numFmtId="0" fontId="2" fillId="0" borderId="5" xfId="0" applyFont="1" applyBorder="1" applyAlignment="1">
      <alignment vertical="center" wrapText="1" readingOrder="2"/>
    </xf>
    <xf numFmtId="0" fontId="2" fillId="0" borderId="5" xfId="0" applyFont="1" applyBorder="1" applyAlignment="1">
      <alignment horizontal="right" vertical="center" wrapText="1"/>
    </xf>
    <xf numFmtId="20" fontId="2" fillId="0" borderId="5" xfId="0" applyNumberFormat="1" applyFont="1" applyBorder="1" applyAlignment="1">
      <alignment vertical="center" wrapText="1" readingOrder="2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 readingOrder="2"/>
    </xf>
    <xf numFmtId="20" fontId="2" fillId="0" borderId="12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 readingOrder="2"/>
    </xf>
    <xf numFmtId="20" fontId="2" fillId="0" borderId="0" xfId="0" applyNumberFormat="1" applyFont="1" applyBorder="1" applyAlignment="1">
      <alignment vertical="top" wrapText="1"/>
    </xf>
    <xf numFmtId="44" fontId="2" fillId="0" borderId="0" xfId="1" applyFont="1" applyBorder="1" applyAlignment="1">
      <alignment vertical="top" wrapText="1"/>
    </xf>
    <xf numFmtId="0" fontId="4" fillId="0" borderId="0" xfId="0" applyFont="1"/>
    <xf numFmtId="0" fontId="8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right" vertical="center" readingOrder="2"/>
    </xf>
    <xf numFmtId="166" fontId="2" fillId="0" borderId="6" xfId="1" applyNumberFormat="1" applyFont="1" applyBorder="1" applyAlignment="1">
      <alignment vertical="center" wrapText="1"/>
    </xf>
    <xf numFmtId="166" fontId="2" fillId="0" borderId="13" xfId="1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 readingOrder="2"/>
    </xf>
    <xf numFmtId="0" fontId="3" fillId="0" borderId="11" xfId="0" applyFont="1" applyBorder="1" applyAlignment="1">
      <alignment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11" fillId="0" borderId="0" xfId="2"/>
    <xf numFmtId="0" fontId="12" fillId="0" borderId="0" xfId="3"/>
    <xf numFmtId="0" fontId="16" fillId="0" borderId="0" xfId="3" applyFont="1" applyAlignment="1">
      <alignment horizontal="justify" vertical="center" readingOrder="2"/>
    </xf>
    <xf numFmtId="0" fontId="5" fillId="0" borderId="0" xfId="0" applyFont="1" applyAlignment="1">
      <alignment horizontal="right" vertical="center" readingOrder="2"/>
    </xf>
    <xf numFmtId="0" fontId="14" fillId="0" borderId="0" xfId="3" applyFont="1" applyAlignment="1">
      <alignment horizontal="right" vertical="center" readingOrder="2"/>
    </xf>
    <xf numFmtId="0" fontId="14" fillId="0" borderId="0" xfId="3" applyFont="1" applyAlignment="1">
      <alignment horizontal="center" vertical="center" readingOrder="2"/>
    </xf>
    <xf numFmtId="0" fontId="3" fillId="3" borderId="5" xfId="0" applyFont="1" applyFill="1" applyBorder="1" applyAlignment="1">
      <alignment horizontal="right" vertical="center" wrapText="1" readingOrder="2"/>
    </xf>
    <xf numFmtId="0" fontId="17" fillId="0" borderId="0" xfId="0" applyFont="1"/>
    <xf numFmtId="0" fontId="18" fillId="0" borderId="0" xfId="0" applyFont="1"/>
    <xf numFmtId="0" fontId="7" fillId="0" borderId="17" xfId="0" applyFont="1" applyBorder="1" applyAlignment="1">
      <alignment wrapText="1" readingOrder="2"/>
    </xf>
    <xf numFmtId="0" fontId="7" fillId="0" borderId="17" xfId="0" applyFont="1" applyBorder="1" applyAlignment="1">
      <alignment horizontal="right" wrapText="1" readingOrder="2"/>
    </xf>
    <xf numFmtId="0" fontId="7" fillId="0" borderId="26" xfId="0" applyFont="1" applyBorder="1" applyAlignment="1">
      <alignment horizontal="center" wrapText="1" readingOrder="2"/>
    </xf>
    <xf numFmtId="0" fontId="7" fillId="0" borderId="27" xfId="0" applyFont="1" applyBorder="1" applyAlignment="1">
      <alignment horizontal="center" wrapText="1" readingOrder="2"/>
    </xf>
    <xf numFmtId="0" fontId="4" fillId="0" borderId="17" xfId="0" applyFont="1" applyBorder="1" applyAlignment="1">
      <alignment horizontal="center" wrapText="1" readingOrder="2"/>
    </xf>
    <xf numFmtId="0" fontId="19" fillId="0" borderId="17" xfId="0" applyFont="1" applyBorder="1" applyAlignment="1">
      <alignment horizontal="right" wrapText="1" readingOrder="2"/>
    </xf>
    <xf numFmtId="0" fontId="4" fillId="0" borderId="17" xfId="0" applyFont="1" applyBorder="1" applyAlignment="1">
      <alignment horizontal="right" wrapText="1" readingOrder="2"/>
    </xf>
    <xf numFmtId="20" fontId="2" fillId="0" borderId="5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3" fillId="0" borderId="0" xfId="0" applyFont="1" applyBorder="1" applyAlignment="1">
      <alignment vertical="center" wrapText="1" readingOrder="2"/>
    </xf>
    <xf numFmtId="0" fontId="3" fillId="0" borderId="0" xfId="0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right" vertical="center" wrapText="1" readingOrder="2"/>
    </xf>
    <xf numFmtId="2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66" fontId="2" fillId="0" borderId="0" xfId="1" applyNumberFormat="1" applyFont="1" applyBorder="1" applyAlignment="1">
      <alignment vertical="center" wrapText="1"/>
    </xf>
    <xf numFmtId="164" fontId="2" fillId="0" borderId="0" xfId="1" applyNumberFormat="1" applyFont="1" applyBorder="1" applyAlignment="1">
      <alignment vertical="center" wrapText="1"/>
    </xf>
    <xf numFmtId="2" fontId="2" fillId="0" borderId="0" xfId="1" applyNumberFormat="1" applyFont="1" applyBorder="1" applyAlignment="1">
      <alignment vertical="center" wrapText="1"/>
    </xf>
    <xf numFmtId="0" fontId="0" fillId="0" borderId="0" xfId="0" applyBorder="1"/>
    <xf numFmtId="0" fontId="3" fillId="0" borderId="0" xfId="0" applyFont="1" applyBorder="1" applyAlignment="1">
      <alignment horizontal="right" wrapText="1" readingOrder="2"/>
    </xf>
    <xf numFmtId="0" fontId="3" fillId="0" borderId="7" xfId="0" applyFont="1" applyBorder="1" applyAlignment="1">
      <alignment vertical="center" wrapText="1" readingOrder="2"/>
    </xf>
    <xf numFmtId="0" fontId="3" fillId="0" borderId="8" xfId="0" applyFont="1" applyBorder="1" applyAlignment="1">
      <alignment horizontal="right" vertical="center" wrapText="1" readingOrder="2"/>
    </xf>
    <xf numFmtId="20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166" fontId="2" fillId="0" borderId="29" xfId="1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 readingOrder="2"/>
    </xf>
    <xf numFmtId="0" fontId="3" fillId="0" borderId="12" xfId="0" applyFont="1" applyBorder="1" applyAlignment="1">
      <alignment horizontal="right" vertical="center" wrapText="1" readingOrder="2"/>
    </xf>
    <xf numFmtId="0" fontId="3" fillId="0" borderId="14" xfId="0" applyFont="1" applyBorder="1" applyAlignment="1">
      <alignment horizontal="center" vertical="center" wrapText="1" readingOrder="2"/>
    </xf>
    <xf numFmtId="14" fontId="0" fillId="0" borderId="0" xfId="0" applyNumberFormat="1"/>
    <xf numFmtId="20" fontId="2" fillId="0" borderId="8" xfId="0" applyNumberFormat="1" applyFont="1" applyBorder="1" applyAlignment="1">
      <alignment vertical="center" wrapText="1"/>
    </xf>
    <xf numFmtId="20" fontId="2" fillId="0" borderId="5" xfId="0" applyNumberFormat="1" applyFont="1" applyBorder="1" applyAlignment="1">
      <alignment horizontal="right" vertical="center" wrapText="1"/>
    </xf>
    <xf numFmtId="0" fontId="13" fillId="0" borderId="0" xfId="2" applyFont="1" applyAlignment="1">
      <alignment horizontal="left"/>
    </xf>
    <xf numFmtId="0" fontId="14" fillId="0" borderId="0" xfId="3" applyFont="1" applyAlignment="1">
      <alignment vertical="center" readingOrder="2"/>
    </xf>
    <xf numFmtId="20" fontId="2" fillId="0" borderId="0" xfId="0" applyNumberFormat="1" applyFont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 readingOrder="2"/>
    </xf>
    <xf numFmtId="0" fontId="3" fillId="0" borderId="2" xfId="0" applyFont="1" applyBorder="1" applyAlignment="1">
      <alignment horizontal="center" vertical="center" wrapText="1" readingOrder="2"/>
    </xf>
    <xf numFmtId="164" fontId="2" fillId="0" borderId="34" xfId="1" applyNumberFormat="1" applyFont="1" applyBorder="1" applyAlignment="1">
      <alignment horizontal="center" vertical="center" wrapText="1"/>
    </xf>
    <xf numFmtId="164" fontId="2" fillId="0" borderId="24" xfId="1" applyNumberFormat="1" applyFont="1" applyBorder="1" applyAlignment="1">
      <alignment horizontal="center" vertical="center" wrapText="1"/>
    </xf>
    <xf numFmtId="164" fontId="2" fillId="0" borderId="33" xfId="1" applyNumberFormat="1" applyFont="1" applyBorder="1" applyAlignment="1">
      <alignment horizontal="center" vertical="center" wrapText="1"/>
    </xf>
    <xf numFmtId="164" fontId="2" fillId="0" borderId="23" xfId="1" applyNumberFormat="1" applyFont="1" applyBorder="1" applyAlignment="1">
      <alignment horizontal="center" vertical="center" wrapText="1"/>
    </xf>
    <xf numFmtId="20" fontId="2" fillId="0" borderId="25" xfId="0" applyNumberFormat="1" applyFont="1" applyBorder="1" applyAlignment="1">
      <alignment horizontal="center" vertical="center" wrapText="1"/>
    </xf>
    <xf numFmtId="20" fontId="2" fillId="0" borderId="22" xfId="0" applyNumberFormat="1" applyFont="1" applyBorder="1" applyAlignment="1">
      <alignment horizontal="center" vertical="center" wrapText="1"/>
    </xf>
    <xf numFmtId="164" fontId="2" fillId="0" borderId="28" xfId="1" applyNumberFormat="1" applyFont="1" applyBorder="1" applyAlignment="1">
      <alignment horizontal="center" vertical="center" wrapText="1"/>
    </xf>
    <xf numFmtId="164" fontId="2" fillId="0" borderId="2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right" wrapText="1" readingOrder="2"/>
    </xf>
    <xf numFmtId="0" fontId="3" fillId="0" borderId="25" xfId="0" applyFont="1" applyBorder="1" applyAlignment="1">
      <alignment horizontal="center" vertical="center" wrapText="1" readingOrder="2"/>
    </xf>
    <xf numFmtId="0" fontId="3" fillId="0" borderId="22" xfId="0" applyFont="1" applyBorder="1" applyAlignment="1">
      <alignment horizontal="center" vertical="center" wrapText="1" readingOrder="2"/>
    </xf>
    <xf numFmtId="0" fontId="3" fillId="0" borderId="35" xfId="0" applyFont="1" applyBorder="1" applyAlignment="1">
      <alignment horizontal="center" vertical="center" wrapText="1" readingOrder="2"/>
    </xf>
    <xf numFmtId="0" fontId="17" fillId="0" borderId="0" xfId="0" applyFont="1" applyBorder="1" applyAlignment="1">
      <alignment horizontal="right" vertical="center" readingOrder="2"/>
    </xf>
    <xf numFmtId="20" fontId="2" fillId="0" borderId="35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readingOrder="2"/>
    </xf>
    <xf numFmtId="0" fontId="6" fillId="2" borderId="3" xfId="0" applyFont="1" applyFill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3" fillId="0" borderId="3" xfId="0" applyFont="1" applyBorder="1" applyAlignment="1">
      <alignment horizontal="center" vertical="center" readingOrder="2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2" fillId="0" borderId="19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 readingOrder="2"/>
    </xf>
    <xf numFmtId="0" fontId="7" fillId="0" borderId="3" xfId="0" applyFont="1" applyBorder="1" applyAlignment="1">
      <alignment horizontal="center" wrapText="1" readingOrder="2"/>
    </xf>
    <xf numFmtId="164" fontId="2" fillId="0" borderId="31" xfId="1" applyNumberFormat="1" applyFont="1" applyBorder="1" applyAlignment="1">
      <alignment horizontal="center" vertical="center" wrapText="1"/>
    </xf>
    <xf numFmtId="164" fontId="2" fillId="0" borderId="32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3" xfId="1" applyNumberFormat="1" applyFont="1" applyBorder="1" applyAlignment="1">
      <alignment horizontal="center" vertical="center" wrapText="1"/>
    </xf>
    <xf numFmtId="0" fontId="14" fillId="0" borderId="0" xfId="3" applyFont="1" applyAlignment="1">
      <alignment horizontal="right" vertical="center" readingOrder="2"/>
    </xf>
    <xf numFmtId="0" fontId="10" fillId="0" borderId="15" xfId="0" applyFont="1" applyBorder="1" applyAlignment="1">
      <alignment horizontal="right" wrapText="1" readingOrder="2"/>
    </xf>
    <xf numFmtId="168" fontId="2" fillId="0" borderId="30" xfId="5" applyNumberFormat="1" applyFont="1" applyBorder="1" applyAlignment="1">
      <alignment vertical="center" wrapText="1"/>
    </xf>
    <xf numFmtId="168" fontId="2" fillId="0" borderId="18" xfId="5" applyNumberFormat="1" applyFont="1" applyBorder="1" applyAlignment="1">
      <alignment vertical="center" wrapText="1"/>
    </xf>
    <xf numFmtId="168" fontId="2" fillId="0" borderId="20" xfId="5" applyNumberFormat="1" applyFont="1" applyBorder="1" applyAlignment="1">
      <alignment vertical="center" wrapText="1"/>
    </xf>
    <xf numFmtId="168" fontId="4" fillId="0" borderId="16" xfId="5" applyNumberFormat="1" applyFont="1" applyBorder="1" applyAlignment="1">
      <alignment horizontal="center" vertical="center" wrapText="1"/>
    </xf>
    <xf numFmtId="168" fontId="2" fillId="0" borderId="0" xfId="5" applyNumberFormat="1" applyFont="1" applyAlignment="1"/>
    <xf numFmtId="168" fontId="7" fillId="2" borderId="3" xfId="5" applyNumberFormat="1" applyFont="1" applyFill="1" applyBorder="1" applyAlignment="1">
      <alignment vertical="center"/>
    </xf>
    <xf numFmtId="164" fontId="2" fillId="0" borderId="1" xfId="1" applyNumberFormat="1" applyFont="1" applyBorder="1" applyAlignment="1">
      <alignment vertical="center" wrapText="1"/>
    </xf>
    <xf numFmtId="168" fontId="4" fillId="0" borderId="17" xfId="5" applyNumberFormat="1" applyFont="1" applyBorder="1" applyAlignment="1">
      <alignment vertical="center" wrapText="1"/>
    </xf>
  </cellXfs>
  <cellStyles count="6">
    <cellStyle name="Comma" xfId="5" builtinId="3"/>
    <cellStyle name="Comma 2" xfId="4" xr:uid="{00000000-0005-0000-0000-000001000000}"/>
    <cellStyle name="Currency" xfId="1" builtinId="4"/>
    <cellStyle name="Normal" xfId="0" builtinId="0"/>
    <cellStyle name="Normal 2" xfId="2" xr:uid="{00000000-0005-0000-0000-000004000000}"/>
    <cellStyle name="Normal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rightToLeft="1" tabSelected="1" zoomScaleNormal="100" workbookViewId="0">
      <pane ySplit="4" topLeftCell="A43" activePane="bottomLeft" state="frozen"/>
      <selection pane="bottomLeft" activeCell="Q33" sqref="Q33"/>
    </sheetView>
  </sheetViews>
  <sheetFormatPr defaultRowHeight="14.25" x14ac:dyDescent="0.2"/>
  <cols>
    <col min="1" max="1" width="1.875" customWidth="1"/>
    <col min="2" max="2" width="5.375" customWidth="1"/>
    <col min="3" max="3" width="7.75" customWidth="1"/>
    <col min="4" max="4" width="8.875" customWidth="1"/>
    <col min="5" max="5" width="24.125" customWidth="1"/>
    <col min="7" max="7" width="7.125" customWidth="1"/>
    <col min="8" max="8" width="9.625" customWidth="1"/>
    <col min="10" max="10" width="6.875" customWidth="1"/>
    <col min="11" max="11" width="4.375" customWidth="1"/>
    <col min="12" max="12" width="8.75" customWidth="1"/>
    <col min="13" max="13" width="10" customWidth="1"/>
    <col min="14" max="14" width="8.375" customWidth="1"/>
    <col min="15" max="15" width="12.375" customWidth="1"/>
  </cols>
  <sheetData>
    <row r="1" spans="1:16" ht="16.5" thickBot="1" x14ac:dyDescent="0.3">
      <c r="E1" s="44" t="s">
        <v>66</v>
      </c>
      <c r="J1" s="102" t="s">
        <v>74</v>
      </c>
      <c r="K1" s="103"/>
      <c r="L1" s="103"/>
      <c r="M1" s="103"/>
      <c r="N1" s="104"/>
      <c r="O1" s="74">
        <f ca="1">TODAY()</f>
        <v>44019</v>
      </c>
    </row>
    <row r="2" spans="1:16" ht="15.75" thickBot="1" x14ac:dyDescent="0.3">
      <c r="E2" s="45" t="s">
        <v>92</v>
      </c>
      <c r="J2" s="102" t="s">
        <v>93</v>
      </c>
      <c r="K2" s="103"/>
      <c r="L2" s="103"/>
      <c r="M2" s="103"/>
      <c r="N2" s="104"/>
      <c r="O2" s="54" t="s">
        <v>80</v>
      </c>
    </row>
    <row r="3" spans="1:16" ht="15.75" thickBot="1" x14ac:dyDescent="0.25">
      <c r="A3" s="1"/>
      <c r="B3" s="90" t="s">
        <v>0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100" t="s">
        <v>1</v>
      </c>
      <c r="N3" s="101"/>
    </row>
    <row r="4" spans="1:16" ht="69.75" customHeight="1" thickBot="1" x14ac:dyDescent="0.3">
      <c r="A4" s="1"/>
      <c r="B4" s="46" t="s">
        <v>56</v>
      </c>
      <c r="C4" s="52" t="s">
        <v>76</v>
      </c>
      <c r="D4" s="52" t="s">
        <v>73</v>
      </c>
      <c r="E4" s="47" t="s">
        <v>2</v>
      </c>
      <c r="F4" s="47" t="s">
        <v>3</v>
      </c>
      <c r="G4" s="47" t="s">
        <v>85</v>
      </c>
      <c r="H4" s="47" t="s">
        <v>86</v>
      </c>
      <c r="I4" s="47" t="s">
        <v>4</v>
      </c>
      <c r="J4" s="47" t="s">
        <v>5</v>
      </c>
      <c r="K4" s="52" t="s">
        <v>100</v>
      </c>
      <c r="L4" s="51" t="s">
        <v>75</v>
      </c>
      <c r="M4" s="48" t="s">
        <v>101</v>
      </c>
      <c r="N4" s="49"/>
      <c r="O4" s="50" t="s">
        <v>77</v>
      </c>
    </row>
    <row r="5" spans="1:16" ht="16.5" customHeight="1" thickBot="1" x14ac:dyDescent="0.3">
      <c r="A5" s="1"/>
      <c r="B5" s="77">
        <v>1</v>
      </c>
      <c r="C5" s="92" t="s">
        <v>57</v>
      </c>
      <c r="D5" s="92"/>
      <c r="E5" s="92"/>
      <c r="F5" s="64"/>
      <c r="G5" s="64"/>
      <c r="H5" s="64"/>
      <c r="I5" s="64"/>
      <c r="J5" s="64"/>
      <c r="K5" s="64"/>
      <c r="L5" s="64"/>
      <c r="M5" s="56"/>
      <c r="N5" s="56"/>
      <c r="O5" s="56"/>
      <c r="P5" s="56"/>
    </row>
    <row r="6" spans="1:16" ht="20.100000000000001" customHeight="1" x14ac:dyDescent="0.2">
      <c r="A6" s="2"/>
      <c r="B6" s="65">
        <v>1</v>
      </c>
      <c r="C6" s="7"/>
      <c r="D6" s="7">
        <v>450</v>
      </c>
      <c r="E6" s="66" t="s">
        <v>104</v>
      </c>
      <c r="F6" s="66" t="s">
        <v>67</v>
      </c>
      <c r="G6" s="67">
        <v>0.3298611111111111</v>
      </c>
      <c r="H6" s="67" t="s">
        <v>95</v>
      </c>
      <c r="I6" s="67" t="s">
        <v>90</v>
      </c>
      <c r="J6" s="68" t="s">
        <v>78</v>
      </c>
      <c r="K6" s="69">
        <v>9</v>
      </c>
      <c r="L6" s="70"/>
      <c r="M6" s="6"/>
      <c r="N6" s="8"/>
      <c r="O6" s="114">
        <f>+M6*220*2*K6</f>
        <v>0</v>
      </c>
    </row>
    <row r="7" spans="1:16" ht="20.100000000000001" customHeight="1" x14ac:dyDescent="0.2">
      <c r="A7" s="2"/>
      <c r="B7" s="29">
        <v>2</v>
      </c>
      <c r="C7" s="10"/>
      <c r="D7" s="10">
        <v>250</v>
      </c>
      <c r="E7" s="3" t="s">
        <v>103</v>
      </c>
      <c r="F7" s="3" t="s">
        <v>67</v>
      </c>
      <c r="G7" s="53">
        <v>0.3125</v>
      </c>
      <c r="H7" s="53" t="s">
        <v>96</v>
      </c>
      <c r="I7" s="76"/>
      <c r="J7" s="5" t="s">
        <v>79</v>
      </c>
      <c r="K7" s="35">
        <v>5</v>
      </c>
      <c r="L7" s="27"/>
      <c r="M7" s="9"/>
      <c r="N7" s="11"/>
      <c r="O7" s="115">
        <f>+M7*220*2*K7</f>
        <v>0</v>
      </c>
    </row>
    <row r="8" spans="1:16" ht="20.100000000000001" customHeight="1" x14ac:dyDescent="0.2">
      <c r="A8" s="2"/>
      <c r="B8" s="29">
        <v>3</v>
      </c>
      <c r="C8" s="10"/>
      <c r="D8" s="10">
        <v>4</v>
      </c>
      <c r="E8" s="3" t="s">
        <v>58</v>
      </c>
      <c r="F8" s="93" t="s">
        <v>72</v>
      </c>
      <c r="G8" s="86">
        <v>0.30208333333333331</v>
      </c>
      <c r="H8" s="86" t="s">
        <v>96</v>
      </c>
      <c r="I8" s="86" t="s">
        <v>88</v>
      </c>
      <c r="J8" s="5" t="s">
        <v>79</v>
      </c>
      <c r="K8" s="35">
        <v>1</v>
      </c>
      <c r="L8" s="27"/>
      <c r="M8" s="88"/>
      <c r="N8" s="11"/>
      <c r="O8" s="115">
        <f>+M8*220*2*K8</f>
        <v>0</v>
      </c>
    </row>
    <row r="9" spans="1:16" ht="20.100000000000001" customHeight="1" x14ac:dyDescent="0.2">
      <c r="A9" s="2"/>
      <c r="B9" s="29"/>
      <c r="C9" s="10"/>
      <c r="D9" s="10">
        <v>6</v>
      </c>
      <c r="E9" s="3" t="s">
        <v>63</v>
      </c>
      <c r="F9" s="94"/>
      <c r="G9" s="87"/>
      <c r="H9" s="87"/>
      <c r="I9" s="87"/>
      <c r="J9" s="5" t="s">
        <v>79</v>
      </c>
      <c r="K9" s="35"/>
      <c r="L9" s="27"/>
      <c r="M9" s="89"/>
      <c r="N9" s="11"/>
      <c r="O9" s="115"/>
    </row>
    <row r="10" spans="1:16" ht="20.100000000000001" customHeight="1" x14ac:dyDescent="0.2">
      <c r="A10" s="2"/>
      <c r="B10" s="29">
        <v>4</v>
      </c>
      <c r="C10" s="10"/>
      <c r="D10" s="10">
        <v>7</v>
      </c>
      <c r="E10" s="3" t="s">
        <v>59</v>
      </c>
      <c r="F10" s="93" t="s">
        <v>72</v>
      </c>
      <c r="G10" s="86">
        <v>0.30555555555555552</v>
      </c>
      <c r="H10" s="86" t="s">
        <v>97</v>
      </c>
      <c r="I10" s="86" t="s">
        <v>89</v>
      </c>
      <c r="J10" s="5" t="s">
        <v>78</v>
      </c>
      <c r="K10" s="35">
        <v>1</v>
      </c>
      <c r="L10" s="27"/>
      <c r="M10" s="88"/>
      <c r="N10" s="11"/>
      <c r="O10" s="115">
        <f>+M10*220*2*K10</f>
        <v>0</v>
      </c>
    </row>
    <row r="11" spans="1:16" ht="20.100000000000001" customHeight="1" x14ac:dyDescent="0.2">
      <c r="A11" s="2"/>
      <c r="B11" s="29"/>
      <c r="C11" s="10"/>
      <c r="D11" s="10">
        <v>4</v>
      </c>
      <c r="E11" s="3" t="s">
        <v>60</v>
      </c>
      <c r="F11" s="94"/>
      <c r="G11" s="87"/>
      <c r="H11" s="87"/>
      <c r="I11" s="87"/>
      <c r="J11" s="5" t="s">
        <v>78</v>
      </c>
      <c r="K11" s="35"/>
      <c r="L11" s="27"/>
      <c r="M11" s="89"/>
      <c r="N11" s="11"/>
      <c r="O11" s="115"/>
    </row>
    <row r="12" spans="1:16" ht="20.100000000000001" customHeight="1" x14ac:dyDescent="0.2">
      <c r="A12" s="2"/>
      <c r="B12" s="29">
        <v>5</v>
      </c>
      <c r="C12" s="10"/>
      <c r="D12" s="10">
        <v>70</v>
      </c>
      <c r="E12" s="3" t="s">
        <v>61</v>
      </c>
      <c r="F12" s="93" t="s">
        <v>67</v>
      </c>
      <c r="G12" s="86"/>
      <c r="H12" s="86" t="s">
        <v>96</v>
      </c>
      <c r="I12" s="86" t="s">
        <v>88</v>
      </c>
      <c r="J12" s="5" t="s">
        <v>79</v>
      </c>
      <c r="K12" s="35">
        <v>2</v>
      </c>
      <c r="L12" s="27"/>
      <c r="M12" s="88"/>
      <c r="N12" s="11"/>
      <c r="O12" s="115">
        <f>+M12*220*2*K12</f>
        <v>0</v>
      </c>
    </row>
    <row r="13" spans="1:16" ht="20.100000000000001" customHeight="1" thickBot="1" x14ac:dyDescent="0.25">
      <c r="A13" s="2"/>
      <c r="B13" s="30"/>
      <c r="C13" s="71"/>
      <c r="D13" s="71">
        <v>9</v>
      </c>
      <c r="E13" s="72" t="s">
        <v>62</v>
      </c>
      <c r="F13" s="95"/>
      <c r="G13" s="97"/>
      <c r="H13" s="97"/>
      <c r="I13" s="97"/>
      <c r="J13" s="16" t="s">
        <v>79</v>
      </c>
      <c r="K13" s="36"/>
      <c r="L13" s="28"/>
      <c r="M13" s="105"/>
      <c r="N13" s="73"/>
      <c r="O13" s="116"/>
    </row>
    <row r="14" spans="1:16" ht="20.100000000000001" customHeight="1" thickBot="1" x14ac:dyDescent="0.25">
      <c r="A14" s="2"/>
      <c r="B14" s="55"/>
      <c r="C14" s="56"/>
      <c r="D14" s="56"/>
      <c r="E14" s="57"/>
      <c r="F14" s="57"/>
      <c r="G14" s="58"/>
      <c r="H14" s="58"/>
      <c r="I14" s="79"/>
      <c r="J14" s="59"/>
      <c r="K14" s="59"/>
      <c r="L14" s="60"/>
      <c r="M14" s="120" t="s">
        <v>102</v>
      </c>
      <c r="N14" s="81"/>
      <c r="O14" s="121">
        <f>SUM(O6:O13)</f>
        <v>0</v>
      </c>
    </row>
    <row r="15" spans="1:16" ht="20.100000000000001" customHeight="1" x14ac:dyDescent="0.2">
      <c r="A15" s="2"/>
      <c r="B15" s="55"/>
      <c r="C15" s="5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</row>
    <row r="16" spans="1:16" ht="20.100000000000001" customHeight="1" x14ac:dyDescent="0.2">
      <c r="A16" s="2"/>
      <c r="B16" s="55"/>
      <c r="C16" s="56"/>
      <c r="D16" s="56"/>
      <c r="E16" s="57"/>
      <c r="F16" s="57"/>
      <c r="G16" s="58"/>
      <c r="H16" s="58"/>
      <c r="I16" s="79"/>
      <c r="J16" s="59"/>
      <c r="K16" s="59"/>
      <c r="L16" s="60"/>
      <c r="M16" s="61"/>
      <c r="N16" s="56"/>
      <c r="O16" s="62"/>
    </row>
    <row r="17" spans="1:16" ht="20.100000000000001" customHeight="1" x14ac:dyDescent="0.2">
      <c r="A17" s="2"/>
      <c r="B17" s="55"/>
      <c r="C17" s="56"/>
      <c r="D17" s="56"/>
      <c r="E17" s="57"/>
      <c r="F17" s="57"/>
      <c r="G17" s="58"/>
      <c r="H17" s="58"/>
      <c r="I17" s="79"/>
      <c r="J17" s="59"/>
      <c r="K17" s="59"/>
      <c r="L17" s="60"/>
      <c r="M17" s="61"/>
      <c r="N17" s="56"/>
      <c r="O17" s="62"/>
    </row>
    <row r="18" spans="1:16" ht="15" x14ac:dyDescent="0.2">
      <c r="A18" s="2"/>
      <c r="B18" s="55"/>
      <c r="C18" s="56"/>
      <c r="D18" s="56"/>
      <c r="E18" s="57"/>
      <c r="F18" s="57"/>
      <c r="G18" s="58"/>
      <c r="H18" s="58"/>
      <c r="I18" s="58"/>
      <c r="J18" s="59"/>
      <c r="K18" s="59"/>
      <c r="L18" s="60"/>
      <c r="M18" s="61"/>
      <c r="N18" s="56"/>
      <c r="O18" s="62"/>
      <c r="P18" s="63"/>
    </row>
    <row r="19" spans="1:16" s="37" customFormat="1" ht="15.75" x14ac:dyDescent="0.2">
      <c r="B19" s="112" t="s">
        <v>68</v>
      </c>
      <c r="C19" s="112"/>
      <c r="D19" s="112"/>
      <c r="E19" s="112"/>
      <c r="F19" s="42"/>
      <c r="G19" s="42"/>
      <c r="H19" s="42"/>
      <c r="I19" s="42"/>
      <c r="J19" s="42"/>
      <c r="K19" s="42" t="s">
        <v>69</v>
      </c>
      <c r="L19" s="42"/>
      <c r="M19" s="42"/>
      <c r="N19" s="42"/>
    </row>
    <row r="20" spans="1:16" s="37" customFormat="1" ht="12.75" x14ac:dyDescent="0.2">
      <c r="B20" s="39"/>
      <c r="C20" s="38"/>
      <c r="D20" s="38"/>
      <c r="E20" s="38"/>
      <c r="F20" s="38"/>
      <c r="G20" s="38"/>
      <c r="H20" s="38"/>
    </row>
    <row r="21" spans="1:16" s="37" customFormat="1" ht="16.5" thickBot="1" x14ac:dyDescent="0.25">
      <c r="B21" s="41" t="s">
        <v>70</v>
      </c>
      <c r="C21" s="38"/>
      <c r="D21" s="38"/>
      <c r="E21" s="38"/>
      <c r="F21" s="38"/>
      <c r="H21" s="78" t="s">
        <v>71</v>
      </c>
      <c r="J21" s="78"/>
      <c r="K21" s="78"/>
      <c r="L21" s="78"/>
      <c r="M21" s="78"/>
      <c r="N21" s="78"/>
    </row>
    <row r="22" spans="1:16" ht="20.25" customHeight="1" thickBot="1" x14ac:dyDescent="0.3">
      <c r="A22" s="1"/>
      <c r="B22" s="77">
        <v>2</v>
      </c>
      <c r="C22" s="113" t="s">
        <v>64</v>
      </c>
      <c r="D22" s="113"/>
      <c r="E22" s="113"/>
      <c r="F22" s="64"/>
      <c r="G22" s="64"/>
      <c r="H22" s="64"/>
      <c r="I22" s="64"/>
      <c r="J22" s="64"/>
      <c r="K22" s="64"/>
      <c r="L22" s="64"/>
      <c r="M22" s="106" t="s">
        <v>87</v>
      </c>
      <c r="N22" s="107"/>
      <c r="O22" s="54" t="s">
        <v>80</v>
      </c>
      <c r="P22" s="56"/>
    </row>
    <row r="23" spans="1:16" ht="24.95" customHeight="1" x14ac:dyDescent="0.2">
      <c r="A23" s="2"/>
      <c r="B23" s="65">
        <v>10</v>
      </c>
      <c r="C23" s="7"/>
      <c r="D23" s="7">
        <v>1</v>
      </c>
      <c r="E23" s="66" t="s">
        <v>65</v>
      </c>
      <c r="F23" s="66" t="s">
        <v>6</v>
      </c>
      <c r="G23" s="75">
        <v>0.30208333333333331</v>
      </c>
      <c r="H23" s="75">
        <v>0.55208333333333337</v>
      </c>
      <c r="I23" s="66" t="s">
        <v>7</v>
      </c>
      <c r="J23" s="68" t="s">
        <v>79</v>
      </c>
      <c r="K23" s="69"/>
      <c r="L23" s="70"/>
      <c r="M23" s="108"/>
      <c r="N23" s="109"/>
      <c r="O23" s="115">
        <f>+M23*220*2</f>
        <v>0</v>
      </c>
    </row>
    <row r="24" spans="1:16" ht="24.95" customHeight="1" x14ac:dyDescent="0.2">
      <c r="A24" s="2"/>
      <c r="B24" s="29">
        <v>11</v>
      </c>
      <c r="C24" s="10"/>
      <c r="D24" s="10">
        <v>2</v>
      </c>
      <c r="E24" s="3" t="s">
        <v>8</v>
      </c>
      <c r="F24" s="3" t="s">
        <v>6</v>
      </c>
      <c r="G24" s="4">
        <v>0.30208333333333331</v>
      </c>
      <c r="H24" s="4">
        <v>0.55208333333333337</v>
      </c>
      <c r="I24" s="3" t="s">
        <v>7</v>
      </c>
      <c r="J24" s="5" t="s">
        <v>79</v>
      </c>
      <c r="K24" s="35"/>
      <c r="L24" s="27"/>
      <c r="M24" s="84"/>
      <c r="N24" s="85"/>
      <c r="O24" s="115">
        <f>+M24*220*2</f>
        <v>0</v>
      </c>
    </row>
    <row r="25" spans="1:16" ht="27.75" customHeight="1" x14ac:dyDescent="0.2">
      <c r="A25" s="2"/>
      <c r="B25" s="29">
        <v>12</v>
      </c>
      <c r="C25" s="10"/>
      <c r="D25" s="43" t="s">
        <v>81</v>
      </c>
      <c r="E25" s="3" t="s">
        <v>9</v>
      </c>
      <c r="F25" s="3" t="s">
        <v>6</v>
      </c>
      <c r="G25" s="4">
        <v>0.30208333333333331</v>
      </c>
      <c r="H25" s="4">
        <v>0.55208333333333337</v>
      </c>
      <c r="I25" s="3" t="s">
        <v>7</v>
      </c>
      <c r="J25" s="5" t="s">
        <v>79</v>
      </c>
      <c r="K25" s="35"/>
      <c r="L25" s="27"/>
      <c r="M25" s="84"/>
      <c r="N25" s="85"/>
      <c r="O25" s="115">
        <f t="shared" ref="O25:O47" si="0">+M25*220*2</f>
        <v>0</v>
      </c>
    </row>
    <row r="26" spans="1:16" ht="24.95" customHeight="1" x14ac:dyDescent="0.2">
      <c r="A26" s="2"/>
      <c r="B26" s="29">
        <v>13</v>
      </c>
      <c r="C26" s="10"/>
      <c r="D26" s="43" t="s">
        <v>82</v>
      </c>
      <c r="E26" s="3" t="s">
        <v>10</v>
      </c>
      <c r="F26" s="3" t="s">
        <v>11</v>
      </c>
      <c r="G26" s="4">
        <v>0.30208333333333331</v>
      </c>
      <c r="H26" s="4">
        <v>0.55208333333333337</v>
      </c>
      <c r="I26" s="3" t="s">
        <v>7</v>
      </c>
      <c r="J26" s="5" t="s">
        <v>79</v>
      </c>
      <c r="K26" s="35"/>
      <c r="L26" s="27"/>
      <c r="M26" s="84"/>
      <c r="N26" s="85"/>
      <c r="O26" s="115">
        <f t="shared" si="0"/>
        <v>0</v>
      </c>
    </row>
    <row r="27" spans="1:16" ht="27" customHeight="1" x14ac:dyDescent="0.2">
      <c r="A27" s="2"/>
      <c r="B27" s="29">
        <v>14</v>
      </c>
      <c r="C27" s="10"/>
      <c r="D27" s="43" t="s">
        <v>81</v>
      </c>
      <c r="E27" s="12" t="s">
        <v>99</v>
      </c>
      <c r="F27" s="3" t="s">
        <v>6</v>
      </c>
      <c r="G27" s="4">
        <v>0.30208333333333331</v>
      </c>
      <c r="H27" s="4">
        <v>0.55208333333333337</v>
      </c>
      <c r="I27" s="3" t="s">
        <v>12</v>
      </c>
      <c r="J27" s="5" t="s">
        <v>79</v>
      </c>
      <c r="K27" s="35"/>
      <c r="L27" s="27"/>
      <c r="M27" s="84"/>
      <c r="N27" s="85"/>
      <c r="O27" s="115">
        <f t="shared" si="0"/>
        <v>0</v>
      </c>
    </row>
    <row r="28" spans="1:16" ht="24.95" customHeight="1" x14ac:dyDescent="0.2">
      <c r="A28" s="2"/>
      <c r="B28" s="29">
        <v>15</v>
      </c>
      <c r="C28" s="31">
        <v>726100</v>
      </c>
      <c r="D28" s="43" t="s">
        <v>83</v>
      </c>
      <c r="E28" s="3" t="s">
        <v>13</v>
      </c>
      <c r="F28" s="3" t="s">
        <v>11</v>
      </c>
      <c r="G28" s="4">
        <v>0.30208333333333331</v>
      </c>
      <c r="H28" s="4">
        <v>0.55208333333333337</v>
      </c>
      <c r="I28" s="3" t="s">
        <v>14</v>
      </c>
      <c r="J28" s="5" t="s">
        <v>79</v>
      </c>
      <c r="K28" s="35"/>
      <c r="L28" s="27">
        <v>85</v>
      </c>
      <c r="M28" s="84"/>
      <c r="N28" s="85"/>
      <c r="O28" s="115">
        <f t="shared" si="0"/>
        <v>0</v>
      </c>
    </row>
    <row r="29" spans="1:16" ht="24.95" customHeight="1" x14ac:dyDescent="0.2">
      <c r="A29" s="2"/>
      <c r="B29" s="29">
        <v>16</v>
      </c>
      <c r="C29" s="10"/>
      <c r="D29" s="43" t="s">
        <v>84</v>
      </c>
      <c r="E29" s="12" t="s">
        <v>15</v>
      </c>
      <c r="F29" s="3" t="s">
        <v>16</v>
      </c>
      <c r="G29" s="4">
        <v>0.30208333333333331</v>
      </c>
      <c r="H29" s="4">
        <v>0.55208333333333337</v>
      </c>
      <c r="I29" s="3" t="s">
        <v>17</v>
      </c>
      <c r="J29" s="5" t="s">
        <v>79</v>
      </c>
      <c r="K29" s="35"/>
      <c r="L29" s="27"/>
      <c r="M29" s="84"/>
      <c r="N29" s="85"/>
      <c r="O29" s="115">
        <f t="shared" si="0"/>
        <v>0</v>
      </c>
    </row>
    <row r="30" spans="1:16" ht="24.95" customHeight="1" x14ac:dyDescent="0.2">
      <c r="A30" s="2"/>
      <c r="B30" s="29">
        <v>17</v>
      </c>
      <c r="C30" s="10"/>
      <c r="D30" s="10">
        <v>2</v>
      </c>
      <c r="E30" s="3" t="s">
        <v>18</v>
      </c>
      <c r="F30" s="3" t="s">
        <v>6</v>
      </c>
      <c r="G30" s="4">
        <v>0.30208333333333331</v>
      </c>
      <c r="H30" s="4">
        <v>0.55208333333333337</v>
      </c>
      <c r="I30" s="3" t="s">
        <v>19</v>
      </c>
      <c r="J30" s="5" t="s">
        <v>79</v>
      </c>
      <c r="K30" s="35"/>
      <c r="L30" s="27"/>
      <c r="M30" s="84"/>
      <c r="N30" s="85"/>
      <c r="O30" s="115">
        <f t="shared" si="0"/>
        <v>0</v>
      </c>
    </row>
    <row r="31" spans="1:16" ht="24.95" customHeight="1" x14ac:dyDescent="0.2">
      <c r="A31" s="2"/>
      <c r="B31" s="29">
        <v>18</v>
      </c>
      <c r="C31" s="31">
        <v>727100</v>
      </c>
      <c r="D31" s="10">
        <v>1</v>
      </c>
      <c r="E31" s="5" t="s">
        <v>20</v>
      </c>
      <c r="F31" s="5" t="s">
        <v>6</v>
      </c>
      <c r="G31" s="4">
        <v>0.30208333333333331</v>
      </c>
      <c r="H31" s="4">
        <v>0.64583333333333337</v>
      </c>
      <c r="I31" s="5" t="s">
        <v>21</v>
      </c>
      <c r="J31" s="5" t="s">
        <v>79</v>
      </c>
      <c r="K31" s="35"/>
      <c r="L31" s="27">
        <v>110</v>
      </c>
      <c r="M31" s="84"/>
      <c r="N31" s="85"/>
      <c r="O31" s="115">
        <f t="shared" si="0"/>
        <v>0</v>
      </c>
    </row>
    <row r="32" spans="1:16" ht="24.95" customHeight="1" x14ac:dyDescent="0.2">
      <c r="A32" s="2"/>
      <c r="B32" s="29">
        <v>19</v>
      </c>
      <c r="C32" s="31"/>
      <c r="D32" s="43" t="s">
        <v>81</v>
      </c>
      <c r="E32" s="14" t="s">
        <v>22</v>
      </c>
      <c r="F32" s="5" t="s">
        <v>23</v>
      </c>
      <c r="G32" s="4">
        <v>0.29166666666666669</v>
      </c>
      <c r="H32" s="4">
        <v>0.64583333333333337</v>
      </c>
      <c r="I32" s="13" t="s">
        <v>24</v>
      </c>
      <c r="J32" s="5" t="s">
        <v>79</v>
      </c>
      <c r="K32" s="35"/>
      <c r="L32" s="27"/>
      <c r="M32" s="84"/>
      <c r="N32" s="85"/>
      <c r="O32" s="115">
        <f t="shared" si="0"/>
        <v>0</v>
      </c>
    </row>
    <row r="33" spans="1:15" ht="24.95" customHeight="1" x14ac:dyDescent="0.2">
      <c r="A33" s="2"/>
      <c r="B33" s="29">
        <v>20</v>
      </c>
      <c r="C33" s="31"/>
      <c r="D33" s="43" t="s">
        <v>84</v>
      </c>
      <c r="E33" s="5" t="s">
        <v>25</v>
      </c>
      <c r="F33" s="5" t="s">
        <v>16</v>
      </c>
      <c r="G33" s="4">
        <v>0.2986111111111111</v>
      </c>
      <c r="H33" s="4">
        <v>0.73958333333333337</v>
      </c>
      <c r="I33" s="12" t="s">
        <v>26</v>
      </c>
      <c r="J33" s="5" t="s">
        <v>79</v>
      </c>
      <c r="K33" s="35"/>
      <c r="L33" s="27"/>
      <c r="M33" s="84"/>
      <c r="N33" s="85"/>
      <c r="O33" s="115">
        <f t="shared" si="0"/>
        <v>0</v>
      </c>
    </row>
    <row r="34" spans="1:15" ht="24.95" customHeight="1" x14ac:dyDescent="0.2">
      <c r="A34" s="2"/>
      <c r="B34" s="29">
        <v>21</v>
      </c>
      <c r="C34" s="31"/>
      <c r="D34" s="43" t="s">
        <v>82</v>
      </c>
      <c r="E34" s="5" t="s">
        <v>27</v>
      </c>
      <c r="F34" s="5" t="s">
        <v>28</v>
      </c>
      <c r="G34" s="4">
        <v>0.30208333333333331</v>
      </c>
      <c r="H34" s="4">
        <v>0.66666666666666663</v>
      </c>
      <c r="I34" s="12" t="s">
        <v>29</v>
      </c>
      <c r="J34" s="5" t="s">
        <v>79</v>
      </c>
      <c r="K34" s="35"/>
      <c r="L34" s="27"/>
      <c r="M34" s="84"/>
      <c r="N34" s="85"/>
      <c r="O34" s="115">
        <f t="shared" si="0"/>
        <v>0</v>
      </c>
    </row>
    <row r="35" spans="1:15" ht="24.95" customHeight="1" x14ac:dyDescent="0.2">
      <c r="A35" s="2"/>
      <c r="B35" s="29">
        <v>22</v>
      </c>
      <c r="C35" s="31"/>
      <c r="D35" s="43" t="s">
        <v>83</v>
      </c>
      <c r="E35" s="5" t="s">
        <v>30</v>
      </c>
      <c r="F35" s="5" t="s">
        <v>28</v>
      </c>
      <c r="G35" s="4">
        <v>0.2986111111111111</v>
      </c>
      <c r="H35" s="4">
        <v>0.66666666666666663</v>
      </c>
      <c r="I35" s="12" t="s">
        <v>26</v>
      </c>
      <c r="J35" s="5" t="s">
        <v>79</v>
      </c>
      <c r="K35" s="35"/>
      <c r="L35" s="27"/>
      <c r="M35" s="84"/>
      <c r="N35" s="85"/>
      <c r="O35" s="115">
        <f t="shared" si="0"/>
        <v>0</v>
      </c>
    </row>
    <row r="36" spans="1:15" ht="24.95" customHeight="1" x14ac:dyDescent="0.2">
      <c r="A36" s="2"/>
      <c r="B36" s="29">
        <v>23</v>
      </c>
      <c r="C36" s="32"/>
      <c r="D36" s="31">
        <v>2</v>
      </c>
      <c r="E36" s="13" t="s">
        <v>31</v>
      </c>
      <c r="F36" s="5" t="s">
        <v>6</v>
      </c>
      <c r="G36" s="4">
        <v>0.29166666666666669</v>
      </c>
      <c r="H36" s="4">
        <v>0.55208333333333337</v>
      </c>
      <c r="I36" s="13" t="s">
        <v>32</v>
      </c>
      <c r="J36" s="5" t="s">
        <v>79</v>
      </c>
      <c r="K36" s="35"/>
      <c r="L36" s="27"/>
      <c r="M36" s="84"/>
      <c r="N36" s="85"/>
      <c r="O36" s="115">
        <f t="shared" si="0"/>
        <v>0</v>
      </c>
    </row>
    <row r="37" spans="1:15" ht="24.95" customHeight="1" x14ac:dyDescent="0.2">
      <c r="A37" s="2"/>
      <c r="B37" s="29">
        <v>24</v>
      </c>
      <c r="C37" s="32"/>
      <c r="D37" s="31">
        <v>3</v>
      </c>
      <c r="E37" s="13" t="s">
        <v>33</v>
      </c>
      <c r="F37" s="5" t="s">
        <v>11</v>
      </c>
      <c r="G37" s="4">
        <v>0.29166666666666669</v>
      </c>
      <c r="H37" s="4">
        <v>0.55208333333333337</v>
      </c>
      <c r="I37" s="13" t="s">
        <v>34</v>
      </c>
      <c r="J37" s="5" t="s">
        <v>79</v>
      </c>
      <c r="K37" s="35"/>
      <c r="L37" s="27"/>
      <c r="M37" s="84"/>
      <c r="N37" s="85"/>
      <c r="O37" s="115">
        <f t="shared" si="0"/>
        <v>0</v>
      </c>
    </row>
    <row r="38" spans="1:15" ht="24.95" customHeight="1" x14ac:dyDescent="0.2">
      <c r="A38" s="2"/>
      <c r="B38" s="29">
        <v>25</v>
      </c>
      <c r="C38" s="32">
        <v>723</v>
      </c>
      <c r="D38" s="31">
        <v>1</v>
      </c>
      <c r="E38" s="5" t="s">
        <v>35</v>
      </c>
      <c r="F38" s="5" t="s">
        <v>16</v>
      </c>
      <c r="G38" s="4">
        <v>0.28472222222222221</v>
      </c>
      <c r="H38" s="4">
        <v>0.57638888888888895</v>
      </c>
      <c r="I38" s="12" t="s">
        <v>36</v>
      </c>
      <c r="J38" s="5" t="s">
        <v>79</v>
      </c>
      <c r="K38" s="35"/>
      <c r="L38" s="27">
        <v>168</v>
      </c>
      <c r="M38" s="84"/>
      <c r="N38" s="85"/>
      <c r="O38" s="115">
        <f t="shared" si="0"/>
        <v>0</v>
      </c>
    </row>
    <row r="39" spans="1:15" ht="24.95" customHeight="1" x14ac:dyDescent="0.2">
      <c r="A39" s="2"/>
      <c r="B39" s="29">
        <v>26</v>
      </c>
      <c r="C39" s="32">
        <v>725100</v>
      </c>
      <c r="D39" s="43" t="s">
        <v>82</v>
      </c>
      <c r="E39" s="5" t="s">
        <v>37</v>
      </c>
      <c r="F39" s="5" t="s">
        <v>11</v>
      </c>
      <c r="G39" s="4">
        <v>0.28472222222222221</v>
      </c>
      <c r="H39" s="4">
        <v>0.57638888888888895</v>
      </c>
      <c r="I39" s="12" t="s">
        <v>38</v>
      </c>
      <c r="J39" s="5" t="s">
        <v>79</v>
      </c>
      <c r="K39" s="35"/>
      <c r="L39" s="27">
        <v>234</v>
      </c>
      <c r="M39" s="84"/>
      <c r="N39" s="85"/>
      <c r="O39" s="115">
        <f t="shared" si="0"/>
        <v>0</v>
      </c>
    </row>
    <row r="40" spans="1:15" ht="24.95" customHeight="1" x14ac:dyDescent="0.2">
      <c r="A40" s="2"/>
      <c r="B40" s="29">
        <v>27</v>
      </c>
      <c r="C40" s="32"/>
      <c r="D40" s="43" t="s">
        <v>84</v>
      </c>
      <c r="E40" s="5" t="s">
        <v>39</v>
      </c>
      <c r="F40" s="5" t="s">
        <v>16</v>
      </c>
      <c r="G40" s="4">
        <v>0.30208333333333331</v>
      </c>
      <c r="H40" s="4">
        <v>0.64583333333333337</v>
      </c>
      <c r="I40" s="13" t="s">
        <v>40</v>
      </c>
      <c r="J40" s="5" t="s">
        <v>79</v>
      </c>
      <c r="K40" s="35"/>
      <c r="L40" s="27"/>
      <c r="M40" s="84"/>
      <c r="N40" s="85"/>
      <c r="O40" s="115">
        <f t="shared" si="0"/>
        <v>0</v>
      </c>
    </row>
    <row r="41" spans="1:15" ht="24.95" customHeight="1" x14ac:dyDescent="0.2">
      <c r="A41" s="2"/>
      <c r="B41" s="29">
        <v>28</v>
      </c>
      <c r="C41" s="32">
        <v>728100</v>
      </c>
      <c r="D41" s="43" t="s">
        <v>84</v>
      </c>
      <c r="E41" s="5" t="s">
        <v>41</v>
      </c>
      <c r="F41" s="5" t="s">
        <v>16</v>
      </c>
      <c r="G41" s="4">
        <v>0.30208333333333331</v>
      </c>
      <c r="H41" s="15">
        <v>0.64583333333333337</v>
      </c>
      <c r="I41" s="12" t="s">
        <v>12</v>
      </c>
      <c r="J41" s="5" t="s">
        <v>79</v>
      </c>
      <c r="K41" s="35"/>
      <c r="L41" s="27">
        <v>165</v>
      </c>
      <c r="M41" s="84"/>
      <c r="N41" s="85"/>
      <c r="O41" s="115">
        <f t="shared" si="0"/>
        <v>0</v>
      </c>
    </row>
    <row r="42" spans="1:15" ht="24.95" customHeight="1" x14ac:dyDescent="0.2">
      <c r="A42" s="2"/>
      <c r="B42" s="29">
        <v>29</v>
      </c>
      <c r="C42" s="32"/>
      <c r="D42" s="43" t="s">
        <v>84</v>
      </c>
      <c r="E42" s="5" t="s">
        <v>42</v>
      </c>
      <c r="F42" s="5" t="s">
        <v>23</v>
      </c>
      <c r="G42" s="4">
        <v>0.3125</v>
      </c>
      <c r="H42" s="4">
        <v>0.64583333333333337</v>
      </c>
      <c r="I42" s="13" t="s">
        <v>43</v>
      </c>
      <c r="J42" s="5" t="s">
        <v>79</v>
      </c>
      <c r="K42" s="35"/>
      <c r="L42" s="27"/>
      <c r="M42" s="84"/>
      <c r="N42" s="85"/>
      <c r="O42" s="115">
        <f t="shared" si="0"/>
        <v>0</v>
      </c>
    </row>
    <row r="43" spans="1:15" ht="24.95" customHeight="1" x14ac:dyDescent="0.2">
      <c r="A43" s="2"/>
      <c r="B43" s="29">
        <v>30</v>
      </c>
      <c r="C43" s="32"/>
      <c r="D43" s="31">
        <v>2</v>
      </c>
      <c r="E43" s="5" t="s">
        <v>44</v>
      </c>
      <c r="F43" s="5" t="s">
        <v>16</v>
      </c>
      <c r="G43" s="4">
        <v>0.3125</v>
      </c>
      <c r="H43" s="15">
        <v>0.65625</v>
      </c>
      <c r="I43" s="13" t="s">
        <v>43</v>
      </c>
      <c r="J43" s="5" t="s">
        <v>79</v>
      </c>
      <c r="K43" s="35"/>
      <c r="L43" s="27"/>
      <c r="M43" s="84"/>
      <c r="N43" s="85"/>
      <c r="O43" s="115">
        <f t="shared" si="0"/>
        <v>0</v>
      </c>
    </row>
    <row r="44" spans="1:15" ht="24.95" customHeight="1" x14ac:dyDescent="0.2">
      <c r="A44" s="2"/>
      <c r="B44" s="29">
        <v>31</v>
      </c>
      <c r="C44" s="32"/>
      <c r="D44" s="43" t="s">
        <v>81</v>
      </c>
      <c r="E44" s="5" t="s">
        <v>45</v>
      </c>
      <c r="F44" s="5" t="s">
        <v>16</v>
      </c>
      <c r="G44" s="4">
        <v>0.2986111111111111</v>
      </c>
      <c r="H44" s="4">
        <v>0.5625</v>
      </c>
      <c r="I44" s="13" t="s">
        <v>7</v>
      </c>
      <c r="J44" s="5" t="s">
        <v>79</v>
      </c>
      <c r="K44" s="35"/>
      <c r="L44" s="27"/>
      <c r="M44" s="84"/>
      <c r="N44" s="85"/>
      <c r="O44" s="115">
        <f t="shared" si="0"/>
        <v>0</v>
      </c>
    </row>
    <row r="45" spans="1:15" ht="24.95" customHeight="1" x14ac:dyDescent="0.2">
      <c r="A45" s="2"/>
      <c r="B45" s="29">
        <v>32</v>
      </c>
      <c r="C45" s="32"/>
      <c r="D45" s="31">
        <v>2</v>
      </c>
      <c r="E45" s="5" t="s">
        <v>46</v>
      </c>
      <c r="F45" s="5" t="s">
        <v>16</v>
      </c>
      <c r="G45" s="4">
        <v>0.30555555555555552</v>
      </c>
      <c r="H45" s="4">
        <v>0.58333333333333337</v>
      </c>
      <c r="I45" s="13" t="s">
        <v>7</v>
      </c>
      <c r="J45" s="5" t="s">
        <v>79</v>
      </c>
      <c r="K45" s="35"/>
      <c r="L45" s="27"/>
      <c r="M45" s="84"/>
      <c r="N45" s="85"/>
      <c r="O45" s="115">
        <f t="shared" si="0"/>
        <v>0</v>
      </c>
    </row>
    <row r="46" spans="1:15" ht="24.95" customHeight="1" x14ac:dyDescent="0.2">
      <c r="A46" s="2"/>
      <c r="B46" s="29">
        <v>33</v>
      </c>
      <c r="C46" s="32"/>
      <c r="D46" s="43" t="s">
        <v>81</v>
      </c>
      <c r="E46" s="5" t="s">
        <v>47</v>
      </c>
      <c r="F46" s="5" t="s">
        <v>16</v>
      </c>
      <c r="G46" s="4">
        <v>0.3125</v>
      </c>
      <c r="H46" s="4">
        <v>0.63541666666666663</v>
      </c>
      <c r="I46" s="13" t="s">
        <v>7</v>
      </c>
      <c r="J46" s="5" t="s">
        <v>79</v>
      </c>
      <c r="K46" s="35"/>
      <c r="L46" s="27"/>
      <c r="M46" s="84"/>
      <c r="N46" s="85"/>
      <c r="O46" s="115">
        <f t="shared" si="0"/>
        <v>0</v>
      </c>
    </row>
    <row r="47" spans="1:15" ht="24.95" customHeight="1" thickBot="1" x14ac:dyDescent="0.25">
      <c r="A47" s="2"/>
      <c r="B47" s="30">
        <v>34</v>
      </c>
      <c r="C47" s="33"/>
      <c r="D47" s="43" t="s">
        <v>84</v>
      </c>
      <c r="E47" s="16" t="s">
        <v>94</v>
      </c>
      <c r="F47" s="16" t="s">
        <v>16</v>
      </c>
      <c r="G47" s="18">
        <v>0.2986111111111111</v>
      </c>
      <c r="H47" s="18">
        <v>0.64583333333333337</v>
      </c>
      <c r="I47" s="17" t="s">
        <v>98</v>
      </c>
      <c r="J47" s="16" t="s">
        <v>79</v>
      </c>
      <c r="K47" s="36"/>
      <c r="L47" s="28"/>
      <c r="M47" s="82"/>
      <c r="N47" s="83"/>
      <c r="O47" s="115">
        <f t="shared" si="0"/>
        <v>0</v>
      </c>
    </row>
    <row r="48" spans="1:15" ht="19.5" customHeight="1" thickBot="1" x14ac:dyDescent="0.25">
      <c r="A48" s="1"/>
      <c r="B48" s="19"/>
      <c r="C48" s="20"/>
      <c r="D48" s="21"/>
      <c r="E48" s="20"/>
      <c r="F48" s="20"/>
      <c r="G48" s="22"/>
      <c r="H48" s="22"/>
      <c r="I48" s="21"/>
      <c r="J48" s="20"/>
      <c r="K48" s="20"/>
      <c r="L48" s="23"/>
      <c r="M48" s="110" t="s">
        <v>48</v>
      </c>
      <c r="N48" s="111"/>
      <c r="O48" s="117">
        <f>SUM(O14:O46)</f>
        <v>0</v>
      </c>
    </row>
    <row r="49" spans="1:16" ht="16.5" thickBot="1" x14ac:dyDescent="0.3">
      <c r="A49" s="1"/>
      <c r="B49" s="24" t="s">
        <v>49</v>
      </c>
      <c r="C49" s="34" t="s">
        <v>50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118"/>
    </row>
    <row r="50" spans="1:16" ht="16.5" customHeight="1" thickBot="1" x14ac:dyDescent="0.3">
      <c r="A50" s="1"/>
      <c r="B50" s="24"/>
      <c r="C50" s="34" t="s">
        <v>51</v>
      </c>
      <c r="D50" s="34"/>
      <c r="E50" s="34"/>
      <c r="F50" s="34"/>
      <c r="G50" s="34"/>
      <c r="H50" s="34"/>
      <c r="I50" s="34"/>
      <c r="J50" s="34"/>
      <c r="K50" s="34"/>
      <c r="L50" s="34"/>
      <c r="M50" s="98" t="s">
        <v>52</v>
      </c>
      <c r="N50" s="99"/>
      <c r="O50" s="119">
        <f>IF(O48=0,0,5000+2500*((IF(INT(O48/100000)=(O48/100000),0,1)+INT((O48-100000)/100000))))</f>
        <v>0</v>
      </c>
    </row>
    <row r="51" spans="1:16" ht="16.5" customHeight="1" x14ac:dyDescent="0.25">
      <c r="A51" s="1"/>
      <c r="B51" s="24"/>
      <c r="C51" s="80" t="s">
        <v>91</v>
      </c>
      <c r="D51" s="80"/>
      <c r="E51" s="80"/>
      <c r="F51" s="80"/>
      <c r="G51" s="80"/>
      <c r="H51" s="80"/>
      <c r="I51" s="80"/>
      <c r="J51" s="40"/>
      <c r="K51" s="40"/>
      <c r="L51" s="40"/>
      <c r="M51" s="40"/>
      <c r="N51" s="40"/>
      <c r="O51" s="40"/>
      <c r="P51" s="40"/>
    </row>
    <row r="52" spans="1:16" ht="15.75" x14ac:dyDescent="0.2">
      <c r="A52" s="1"/>
      <c r="B52" s="1" t="s">
        <v>53</v>
      </c>
      <c r="C52" s="25" t="s">
        <v>54</v>
      </c>
      <c r="D52" s="25"/>
      <c r="E52" s="26"/>
      <c r="F52" s="25"/>
      <c r="G52" s="25"/>
      <c r="H52" s="25"/>
      <c r="I52" s="25"/>
      <c r="J52" s="25"/>
      <c r="K52" s="25"/>
      <c r="L52" s="25"/>
      <c r="M52" s="25"/>
      <c r="N52" s="25"/>
      <c r="O52" s="1"/>
    </row>
    <row r="53" spans="1:16" ht="11.25" customHeight="1" x14ac:dyDescent="0.2">
      <c r="A53" s="1"/>
      <c r="B53" s="1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1"/>
    </row>
    <row r="54" spans="1:16" ht="15.75" x14ac:dyDescent="0.2">
      <c r="A54" s="1"/>
      <c r="B54" s="1"/>
      <c r="C54" s="25" t="s">
        <v>55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1"/>
    </row>
    <row r="55" spans="1:16" ht="15.75" x14ac:dyDescent="0.2">
      <c r="A55" s="1"/>
      <c r="B55" s="1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1"/>
    </row>
    <row r="56" spans="1:16" ht="15.75" x14ac:dyDescent="0.2">
      <c r="A56" s="1"/>
      <c r="B56" s="1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1"/>
    </row>
    <row r="57" spans="1:16" ht="15.75" x14ac:dyDescent="0.2">
      <c r="A57" s="1"/>
      <c r="B57" s="1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1"/>
    </row>
    <row r="58" spans="1:16" ht="15.75" x14ac:dyDescent="0.2">
      <c r="A58" s="1"/>
      <c r="B58" s="1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1"/>
    </row>
    <row r="59" spans="1:16" s="37" customFormat="1" ht="15.75" x14ac:dyDescent="0.2">
      <c r="B59" s="112" t="s">
        <v>68</v>
      </c>
      <c r="C59" s="112"/>
      <c r="D59" s="112"/>
      <c r="E59" s="112"/>
      <c r="F59" s="42"/>
      <c r="G59" s="42"/>
      <c r="H59" s="42"/>
      <c r="I59" s="42"/>
      <c r="J59" s="42"/>
      <c r="K59" s="42" t="s">
        <v>69</v>
      </c>
      <c r="L59" s="42"/>
      <c r="M59" s="42"/>
      <c r="N59" s="42"/>
    </row>
    <row r="60" spans="1:16" s="37" customFormat="1" ht="12.75" x14ac:dyDescent="0.2">
      <c r="B60" s="39"/>
      <c r="C60" s="38"/>
      <c r="D60" s="38"/>
      <c r="E60" s="38"/>
      <c r="F60" s="38"/>
      <c r="G60" s="38"/>
      <c r="H60" s="38"/>
    </row>
    <row r="61" spans="1:16" s="37" customFormat="1" ht="15.75" x14ac:dyDescent="0.2">
      <c r="B61" s="41" t="s">
        <v>70</v>
      </c>
      <c r="C61" s="38"/>
      <c r="D61" s="38"/>
      <c r="E61" s="38"/>
      <c r="F61" s="38"/>
      <c r="H61" s="78" t="s">
        <v>71</v>
      </c>
      <c r="J61" s="78"/>
      <c r="K61" s="78"/>
      <c r="L61" s="78"/>
      <c r="M61" s="78"/>
      <c r="N61" s="78"/>
    </row>
  </sheetData>
  <sheetProtection algorithmName="SHA-512" hashValue="KOVvlS7fgfZrAjodOh1jVrs3i9rvEcGzLKAs+7uvhyyiAR4QznngXEJ4h5DgK9BA91KAWCVB7AdDnLt8NFIVIg==" saltValue="AoBYhBmYrzOTI7RJEQCGTQ==" spinCount="100000" sheet="1" objects="1" scenarios="1"/>
  <protectedRanges>
    <protectedRange sqref="P22:Q22 M23:N47 M6:N18" name="טווח1"/>
  </protectedRanges>
  <mergeCells count="52">
    <mergeCell ref="B59:E59"/>
    <mergeCell ref="C22:E22"/>
    <mergeCell ref="B19:E19"/>
    <mergeCell ref="M42:N42"/>
    <mergeCell ref="M43:N43"/>
    <mergeCell ref="M44:N44"/>
    <mergeCell ref="M45:N45"/>
    <mergeCell ref="M46:N46"/>
    <mergeCell ref="M37:N37"/>
    <mergeCell ref="M38:N38"/>
    <mergeCell ref="M39:N39"/>
    <mergeCell ref="M40:N40"/>
    <mergeCell ref="M41:N41"/>
    <mergeCell ref="M32:N32"/>
    <mergeCell ref="M33:N33"/>
    <mergeCell ref="M34:N34"/>
    <mergeCell ref="M50:N50"/>
    <mergeCell ref="M3:N3"/>
    <mergeCell ref="J1:N1"/>
    <mergeCell ref="M10:M11"/>
    <mergeCell ref="M12:M13"/>
    <mergeCell ref="M22:N22"/>
    <mergeCell ref="M23:N23"/>
    <mergeCell ref="M24:N24"/>
    <mergeCell ref="M25:N25"/>
    <mergeCell ref="M26:N26"/>
    <mergeCell ref="M27:N27"/>
    <mergeCell ref="M28:N28"/>
    <mergeCell ref="M29:N29"/>
    <mergeCell ref="M30:N30"/>
    <mergeCell ref="J2:N2"/>
    <mergeCell ref="M48:N48"/>
    <mergeCell ref="M8:M9"/>
    <mergeCell ref="M31:N31"/>
    <mergeCell ref="B3:L3"/>
    <mergeCell ref="C5:E5"/>
    <mergeCell ref="F10:F11"/>
    <mergeCell ref="F12:F13"/>
    <mergeCell ref="D15:O15"/>
    <mergeCell ref="F8:F9"/>
    <mergeCell ref="G8:G9"/>
    <mergeCell ref="I8:I9"/>
    <mergeCell ref="I10:I11"/>
    <mergeCell ref="I12:I13"/>
    <mergeCell ref="G12:G13"/>
    <mergeCell ref="H8:H9"/>
    <mergeCell ref="H12:H13"/>
    <mergeCell ref="M47:N47"/>
    <mergeCell ref="M35:N35"/>
    <mergeCell ref="M36:N36"/>
    <mergeCell ref="G10:G11"/>
    <mergeCell ref="H10:H11"/>
  </mergeCells>
  <pageMargins left="0.39370078740157483" right="0.39370078740157483" top="0.39370078740157483" bottom="0.78740157480314965" header="0.31496062992125984" footer="0.31496062992125984"/>
  <pageSetup paperSize="9" scale="95" fitToHeight="12" orientation="landscape" r:id="rId1"/>
  <headerFooter>
    <oddFooter>&amp;C&amp;A&amp;Rעמוד &amp;P מתוך &amp;N</oddFooter>
  </headerFooter>
  <rowBreaks count="1" manualBreakCount="1">
    <brk id="2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a085feaf-2097-483c-8186-71a448349d79">
      <UserInfo>
        <DisplayName/>
        <AccountId xsi:nil="true"/>
        <AccountType/>
      </UserInfo>
    </_ModernAudienceTargetUserField>
    <Target_x0020_Audiences xmlns="a085feaf-2097-483c-8186-71a448349d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ACB20EACFFAE49A5D634E14491B3F6" ma:contentTypeVersion="15" ma:contentTypeDescription="Create a new document." ma:contentTypeScope="" ma:versionID="dc76c91a2cc71739da26b697935d98d2">
  <xsd:schema xmlns:xsd="http://www.w3.org/2001/XMLSchema" xmlns:xs="http://www.w3.org/2001/XMLSchema" xmlns:p="http://schemas.microsoft.com/office/2006/metadata/properties" xmlns:ns2="a085feaf-2097-483c-8186-71a448349d79" xmlns:ns3="7872a5c4-2ab0-4222-85ac-8c5a15447aed" targetNamespace="http://schemas.microsoft.com/office/2006/metadata/properties" ma:root="true" ma:fieldsID="3ca8ee9cdfdb4b6ccb205f5f1f759410" ns2:_="" ns3:_="">
    <xsd:import namespace="a085feaf-2097-483c-8186-71a448349d79"/>
    <xsd:import namespace="7872a5c4-2ab0-4222-85ac-8c5a15447aed"/>
    <xsd:element name="properties">
      <xsd:complexType>
        <xsd:sequence>
          <xsd:element name="documentManagement">
            <xsd:complexType>
              <xsd:all>
                <xsd:element ref="ns2:Target_x0020_Audiences" minOccurs="0"/>
                <xsd:element ref="ns2:_ModernAudienceTargetUserField" minOccurs="0"/>
                <xsd:element ref="ns2:_ModernAudienceAadObjectId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5feaf-2097-483c-8186-71a448349d79" elementFormDefault="qualified">
    <xsd:import namespace="http://schemas.microsoft.com/office/2006/documentManagement/types"/>
    <xsd:import namespace="http://schemas.microsoft.com/office/infopath/2007/PartnerControls"/>
    <xsd:element name="Target_x0020_Audiences" ma:index="8" nillable="true" ma:displayName="Target Audiences" ma:internalName="Target_x0020_Audiences">
      <xsd:simpleType>
        <xsd:restriction base="dms:Unknown"/>
      </xsd:simpleType>
    </xsd:element>
    <xsd:element name="_ModernAudienceTargetUserField" ma:index="9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0" nillable="true" ma:displayName="AudienceIds" ma:list="{a44e6994-fc4a-4434-a36b-b569fe2deb48}" ma:internalName="_ModernAudienceAadObjectIds" ma:readOnly="true" ma:showField="_AadObjectIdForUser" ma:web="7872a5c4-2ab0-4222-85ac-8c5a15447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72a5c4-2ab0-4222-85ac-8c5a15447ae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32CF04-AB09-48CD-BAAC-D70059385C5F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7872a5c4-2ab0-4222-85ac-8c5a15447aed"/>
    <ds:schemaRef ds:uri="a085feaf-2097-483c-8186-71a448349d7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D1EBAA8-FDAF-4909-8D86-8CD2D9C9F7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01FD9D-BA77-4EAC-9C63-11EB28C2A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85feaf-2097-483c-8186-71a448349d79"/>
    <ds:schemaRef ds:uri="7872a5c4-2ab0-4222-85ac-8c5a15447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תשפא חינוך רגיל ומיוחד</vt:lpstr>
      <vt:lpstr>גיליון2</vt:lpstr>
      <vt:lpstr>'תשפא חינוך רגיל ומיוחד'!WPrint_Area_W</vt:lpstr>
      <vt:lpstr>'תשפא חינוך רגיל ומיוחד'!WPrint_TitlesW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Shlomo Alkaher</dc:creator>
  <cp:lastModifiedBy>Shlomo Alkaher</cp:lastModifiedBy>
  <cp:lastPrinted>2020-06-28T14:22:56Z</cp:lastPrinted>
  <dcterms:created xsi:type="dcterms:W3CDTF">2018-06-28T09:53:35Z</dcterms:created>
  <dcterms:modified xsi:type="dcterms:W3CDTF">2020-07-07T10:44:56Z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0x010100CFACB20EACFFAE49A5D634E14491B3F6</vt:lpwstr>
  </property>
</Properties>
</file>